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1535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Лист1!$A$1:$W$38</definedName>
  </definedNames>
  <calcPr calcId="152511"/>
</workbook>
</file>

<file path=xl/calcChain.xml><?xml version="1.0" encoding="utf-8"?>
<calcChain xmlns="http://schemas.openxmlformats.org/spreadsheetml/2006/main">
  <c r="W10" i="1" l="1"/>
  <c r="V10" i="1"/>
  <c r="U10" i="1"/>
  <c r="W18" i="1"/>
  <c r="V18" i="1"/>
  <c r="T18" i="1"/>
  <c r="U18" i="1"/>
  <c r="W12" i="1" l="1"/>
  <c r="W14" i="1"/>
  <c r="W16" i="1"/>
  <c r="W20" i="1"/>
  <c r="W22" i="1"/>
  <c r="W24" i="1"/>
  <c r="W26" i="1"/>
  <c r="W28" i="1"/>
  <c r="W30" i="1"/>
  <c r="V30" i="1"/>
  <c r="V28" i="1"/>
  <c r="T28" i="1"/>
  <c r="V26" i="1"/>
  <c r="V24" i="1"/>
  <c r="V22" i="1"/>
  <c r="V20" i="1"/>
  <c r="V16" i="1"/>
  <c r="V14" i="1"/>
  <c r="V12" i="1"/>
  <c r="U30" i="1" l="1"/>
  <c r="U26" i="1"/>
  <c r="U24" i="1"/>
  <c r="U22" i="1"/>
  <c r="U20" i="1"/>
  <c r="U16" i="1"/>
  <c r="U14" i="1"/>
  <c r="U12" i="1"/>
  <c r="T10" i="1" l="1"/>
  <c r="T30" i="1"/>
  <c r="T24" i="1"/>
  <c r="T20" i="1" l="1"/>
  <c r="T22" i="1"/>
  <c r="T26" i="1" l="1"/>
  <c r="Q18" i="1"/>
  <c r="P18" i="1"/>
  <c r="S28" i="1"/>
  <c r="R18" i="1"/>
  <c r="S18" i="1"/>
  <c r="T16" i="1"/>
  <c r="T14" i="1"/>
  <c r="T12" i="1"/>
  <c r="S24" i="1" l="1"/>
  <c r="S22" i="1"/>
  <c r="S30" i="1" l="1"/>
  <c r="S26" i="1"/>
  <c r="S20" i="1"/>
  <c r="S16" i="1"/>
  <c r="S12" i="1"/>
  <c r="S10" i="1"/>
  <c r="R10" i="1"/>
  <c r="R30" i="1" l="1"/>
  <c r="R26" i="1"/>
  <c r="R24" i="1"/>
  <c r="R22" i="1"/>
  <c r="R20" i="1"/>
  <c r="R16" i="1"/>
  <c r="R12" i="1"/>
  <c r="C10" i="1" l="1"/>
  <c r="Q30" i="1" l="1"/>
  <c r="Q28" i="1"/>
  <c r="Q26" i="1"/>
  <c r="Q24" i="1"/>
  <c r="Q22" i="1"/>
  <c r="Q20" i="1"/>
  <c r="Q16" i="1"/>
  <c r="Q14" i="1"/>
  <c r="Q12" i="1"/>
  <c r="Q10" i="1"/>
  <c r="P10" i="1"/>
  <c r="P30" i="1" l="1"/>
  <c r="P28" i="1"/>
  <c r="P12" i="1" l="1"/>
  <c r="P26" i="1" l="1"/>
  <c r="P24" i="1"/>
  <c r="P22" i="1"/>
  <c r="P20" i="1"/>
  <c r="P16" i="1"/>
  <c r="P14" i="1"/>
</calcChain>
</file>

<file path=xl/sharedStrings.xml><?xml version="1.0" encoding="utf-8"?>
<sst xmlns="http://schemas.openxmlformats.org/spreadsheetml/2006/main" count="49" uniqueCount="34">
  <si>
    <t>№ п/п</t>
  </si>
  <si>
    <t>Бюджетная эффективность реализации муниципальной программы (ССуз), %</t>
  </si>
  <si>
    <t>Эффективность реализации муниципальной программы (ЭРпр), %</t>
  </si>
  <si>
    <t>Итоговая эффективность реализации муниципальной программы (ИЭРпр), %</t>
  </si>
  <si>
    <t>Итого по программе</t>
  </si>
  <si>
    <t>1.</t>
  </si>
  <si>
    <t>2.</t>
  </si>
  <si>
    <t>3.</t>
  </si>
  <si>
    <t>Подпрограмма 1: «Переселение граждан из аварийного жилищного фонда»</t>
  </si>
  <si>
    <t>Подпрограмма 2: «Содержание муниципального маневренного, специализированного, жилого и нежилого фонда города Ростова-на-Дону»</t>
  </si>
  <si>
    <t>Подпрограмма 3: «Капитальный ремонт и ремонт многоквартирных домов и муниципального имущества города Ростова-на-Дону»</t>
  </si>
  <si>
    <t>Подпрограмма 4: «Оснащение (установка, замена) муниципального жилищного фонда города Ростова-на-Дону индивидуальными приборами учета потребляемых коммунальных ресурсов (воды, электрической энергии, газа)»</t>
  </si>
  <si>
    <t>Подпрограмма 7: «Благоустройство города Ростова-на-Дону»</t>
  </si>
  <si>
    <t>Приложение 3</t>
  </si>
  <si>
    <t>4.</t>
  </si>
  <si>
    <t>5.</t>
  </si>
  <si>
    <t>6.</t>
  </si>
  <si>
    <t>7.</t>
  </si>
  <si>
    <t>8.</t>
  </si>
  <si>
    <t>9.</t>
  </si>
  <si>
    <t>Подпрограмма 9: «Охрана окружающей среды города Ростова-на-Дону»</t>
  </si>
  <si>
    <t>Подпрограмма А: «Строительство и реконструкция сетей наружного освещения»</t>
  </si>
  <si>
    <t>Подпрограмма Б: «Создание условий для обеспечения качественными коммунальными услугами жителей города Ростова-на-Дону»</t>
  </si>
  <si>
    <t>10.</t>
  </si>
  <si>
    <t>Подпрограмма 6: «Содержание, ремонт и техническое обслуживание сетей наружного (уличного) освещения города Ростова-на-Дону»</t>
  </si>
  <si>
    <t>-</t>
  </si>
  <si>
    <t>Суммарная оценка степени достижения целевых показателей муниципальной программы 
(Эо), %</t>
  </si>
  <si>
    <t>11.</t>
  </si>
  <si>
    <t>Подпрограмма 5: «Организация эксплуатации бесхозяйных объектов тепло-, газо- и электроснабжения, мониторинг и прогнозирование показателей энергосбережения и повышения энергетической эффективности в городе Ростове-на-Дону»</t>
  </si>
  <si>
    <t xml:space="preserve">Директор Департамента ЖКХ и энергетики     _______________________       А.А. Мноян
                                                                                                 </t>
  </si>
  <si>
    <t>Исп. Жигайлова Дарья Геннадьевна</t>
  </si>
  <si>
    <t>(863) 240 60 60</t>
  </si>
  <si>
    <t>2019-2025</t>
  </si>
  <si>
    <t>Эффективность реализации муниципальной программы 
"Развитие жилищно-коммунального хозяйства, энергетики, улучшение экологической обстановки и благоустройство города Ростова-на-Дону" 
нарастающим итогом за 2025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</si>
</sst>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2" borderId="0" xfId="0" applyFill="1"/>
    <xf numFmtId="0" fontId="0" fillId="3" borderId="0" xfId="0" applyFill="1"/>
    <xf numFmtId="0" fontId="2" fillId="0" borderId="0" xfId="0" applyFont="1"/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horizontal="left"/>
    </xf>
    <xf numFmtId="0" fontId="1" fillId="0" borderId="0" xfId="0" applyFont="1"/>
    <xf numFmtId="164" fontId="2" fillId="0" borderId="1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left" wrapText="1"/>
    </xf>
    <xf numFmtId="0" fontId="3" fillId="0" borderId="0" xfId="0" applyFont="1" applyAlignment="1">
      <alignment horizontal="left"/>
    </xf>
    <xf numFmtId="164" fontId="2" fillId="0" borderId="1" xfId="0" applyNumberFormat="1" applyFont="1" applyBorder="1" applyAlignment="1">
      <alignment horizontal="center" vertical="center"/>
    </xf>
    <xf numFmtId="164" fontId="2" fillId="0" borderId="2" xfId="0" applyNumberFormat="1" applyFont="1" applyBorder="1" applyAlignment="1">
      <alignment horizontal="center" vertical="center" wrapText="1"/>
    </xf>
    <xf numFmtId="164" fontId="2" fillId="0" borderId="3" xfId="0" applyNumberFormat="1" applyFont="1" applyBorder="1" applyAlignment="1">
      <alignment horizontal="center" vertical="center" wrapText="1"/>
    </xf>
    <xf numFmtId="164" fontId="2" fillId="0" borderId="4" xfId="0" applyNumberFormat="1" applyFont="1" applyBorder="1" applyAlignment="1">
      <alignment horizontal="center" vertical="center" wrapText="1"/>
    </xf>
    <xf numFmtId="164" fontId="2" fillId="0" borderId="2" xfId="0" applyNumberFormat="1" applyFont="1" applyBorder="1" applyAlignment="1">
      <alignment horizontal="center" vertical="center"/>
    </xf>
    <xf numFmtId="164" fontId="2" fillId="0" borderId="3" xfId="0" applyNumberFormat="1" applyFont="1" applyBorder="1" applyAlignment="1">
      <alignment horizontal="center" vertical="center"/>
    </xf>
    <xf numFmtId="164" fontId="2" fillId="0" borderId="4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0" xfId="0" applyFont="1" applyFill="1"/>
    <xf numFmtId="0" fontId="2" fillId="0" borderId="1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0" fillId="0" borderId="0" xfId="0" applyFill="1"/>
    <xf numFmtId="0" fontId="1" fillId="0" borderId="0" xfId="0" applyFont="1" applyFill="1"/>
    <xf numFmtId="0" fontId="3" fillId="0" borderId="0" xfId="0" applyFont="1" applyFill="1" applyAlignment="1">
      <alignment horizontal="left"/>
    </xf>
    <xf numFmtId="0" fontId="2" fillId="0" borderId="0" xfId="0" applyFont="1" applyFill="1" applyAlignment="1">
      <alignment horizontal="right"/>
    </xf>
    <xf numFmtId="0" fontId="2" fillId="0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38"/>
  <sheetViews>
    <sheetView tabSelected="1" showWhiteSpace="0" view="pageBreakPreview" topLeftCell="A13" zoomScaleNormal="100" zoomScaleSheetLayoutView="100" workbookViewId="0">
      <selection activeCell="Q12" sqref="Q12"/>
    </sheetView>
  </sheetViews>
  <sheetFormatPr defaultRowHeight="15" x14ac:dyDescent="0.25"/>
  <cols>
    <col min="1" max="1" width="6.28515625" style="1" customWidth="1"/>
    <col min="2" max="2" width="11" style="1" customWidth="1"/>
    <col min="3" max="3" width="10.140625" style="1" customWidth="1"/>
    <col min="4" max="4" width="9.5703125" style="1" customWidth="1"/>
    <col min="5" max="5" width="10.140625" style="1" customWidth="1"/>
    <col min="6" max="6" width="10.28515625" style="1" customWidth="1"/>
    <col min="7" max="7" width="10.28515625" style="2" customWidth="1"/>
    <col min="8" max="8" width="10.28515625" style="28" customWidth="1"/>
    <col min="9" max="9" width="10.5703125" style="1" customWidth="1"/>
    <col min="10" max="10" width="10.85546875" style="1" customWidth="1"/>
    <col min="11" max="12" width="10.5703125" style="1" customWidth="1"/>
    <col min="13" max="13" width="10.7109375" style="1" customWidth="1"/>
    <col min="14" max="14" width="10.7109375" style="2" customWidth="1"/>
    <col min="15" max="15" width="10.7109375" style="28" customWidth="1"/>
    <col min="16" max="16" width="11" style="1" customWidth="1"/>
    <col min="17" max="17" width="10.28515625" style="1" customWidth="1"/>
    <col min="18" max="18" width="11" style="1" customWidth="1"/>
    <col min="19" max="20" width="9.85546875" style="1" customWidth="1"/>
    <col min="21" max="21" width="9.85546875" style="2" customWidth="1"/>
    <col min="22" max="22" width="9.85546875" style="28" customWidth="1"/>
    <col min="23" max="23" width="23.85546875" style="28" customWidth="1"/>
    <col min="24" max="25" width="26.5703125" style="1" customWidth="1"/>
    <col min="26" max="16384" width="9.140625" style="1"/>
  </cols>
  <sheetData>
    <row r="1" spans="1:23" x14ac:dyDescent="0.25">
      <c r="A1" s="3"/>
      <c r="B1" s="3"/>
      <c r="C1" s="3"/>
      <c r="D1" s="3"/>
      <c r="E1" s="3"/>
      <c r="F1" s="3"/>
      <c r="G1" s="3"/>
      <c r="H1" s="25"/>
      <c r="I1" s="3"/>
      <c r="J1" s="3"/>
      <c r="K1" s="3"/>
      <c r="L1" s="3"/>
      <c r="M1" s="3"/>
      <c r="N1" s="3"/>
      <c r="O1" s="25"/>
      <c r="P1" s="3"/>
      <c r="Q1" s="3"/>
      <c r="R1" s="3"/>
      <c r="S1" s="3"/>
      <c r="T1" s="3"/>
      <c r="U1" s="3"/>
      <c r="V1" s="25"/>
      <c r="W1" s="31" t="s">
        <v>13</v>
      </c>
    </row>
    <row r="2" spans="1:23" ht="9.75" customHeight="1" x14ac:dyDescent="0.25">
      <c r="A2" s="20" t="s">
        <v>33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</row>
    <row r="3" spans="1:23" ht="6.75" customHeight="1" x14ac:dyDescent="0.25">
      <c r="A3" s="21"/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</row>
    <row r="4" spans="1:23" ht="8.25" customHeight="1" x14ac:dyDescent="0.25">
      <c r="A4" s="21"/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</row>
    <row r="5" spans="1:23" ht="16.5" customHeight="1" x14ac:dyDescent="0.25">
      <c r="A5" s="21"/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</row>
    <row r="6" spans="1:23" ht="21" customHeight="1" x14ac:dyDescent="0.25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</row>
    <row r="7" spans="1:23" ht="60" customHeight="1" x14ac:dyDescent="0.25">
      <c r="A7" s="5" t="s">
        <v>0</v>
      </c>
      <c r="B7" s="22" t="s">
        <v>26</v>
      </c>
      <c r="C7" s="23"/>
      <c r="D7" s="23"/>
      <c r="E7" s="23"/>
      <c r="F7" s="23"/>
      <c r="G7" s="23"/>
      <c r="H7" s="24"/>
      <c r="I7" s="22" t="s">
        <v>1</v>
      </c>
      <c r="J7" s="23"/>
      <c r="K7" s="23"/>
      <c r="L7" s="23"/>
      <c r="M7" s="23"/>
      <c r="N7" s="23"/>
      <c r="O7" s="24"/>
      <c r="P7" s="22" t="s">
        <v>2</v>
      </c>
      <c r="Q7" s="23"/>
      <c r="R7" s="23"/>
      <c r="S7" s="23"/>
      <c r="T7" s="23"/>
      <c r="U7" s="23"/>
      <c r="V7" s="24"/>
      <c r="W7" s="32" t="s">
        <v>3</v>
      </c>
    </row>
    <row r="8" spans="1:23" x14ac:dyDescent="0.25">
      <c r="A8" s="5"/>
      <c r="B8" s="5">
        <v>2019</v>
      </c>
      <c r="C8" s="5">
        <v>2020</v>
      </c>
      <c r="D8" s="5">
        <v>2021</v>
      </c>
      <c r="E8" s="5">
        <v>2022</v>
      </c>
      <c r="F8" s="5">
        <v>2023</v>
      </c>
      <c r="G8" s="5">
        <v>2024</v>
      </c>
      <c r="H8" s="26">
        <v>2025</v>
      </c>
      <c r="I8" s="5">
        <v>2019</v>
      </c>
      <c r="J8" s="5">
        <v>2020</v>
      </c>
      <c r="K8" s="5">
        <v>2021</v>
      </c>
      <c r="L8" s="5">
        <v>2022</v>
      </c>
      <c r="M8" s="5">
        <v>2023</v>
      </c>
      <c r="N8" s="5">
        <v>2024</v>
      </c>
      <c r="O8" s="26">
        <v>2025</v>
      </c>
      <c r="P8" s="5">
        <v>2019</v>
      </c>
      <c r="Q8" s="5">
        <v>2020</v>
      </c>
      <c r="R8" s="5">
        <v>2021</v>
      </c>
      <c r="S8" s="5">
        <v>2022</v>
      </c>
      <c r="T8" s="5">
        <v>2023</v>
      </c>
      <c r="U8" s="5">
        <v>2024</v>
      </c>
      <c r="V8" s="26">
        <v>2025</v>
      </c>
      <c r="W8" s="26" t="s">
        <v>32</v>
      </c>
    </row>
    <row r="9" spans="1:23" ht="19.5" customHeight="1" x14ac:dyDescent="0.25">
      <c r="A9" s="19" t="s">
        <v>4</v>
      </c>
      <c r="B9" s="19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</row>
    <row r="10" spans="1:23" ht="19.5" customHeight="1" x14ac:dyDescent="0.25">
      <c r="A10" s="6" t="s">
        <v>5</v>
      </c>
      <c r="B10" s="6">
        <v>93.1</v>
      </c>
      <c r="C10" s="6">
        <f>(100+100+100+100+100+100+100+100+100+100+99+99.7+98.8+100+100+100+100+100+100+100+50+75+75+100+74.9+8+100+100+100+100+100+31.5+53.4+98)/34</f>
        <v>90.097058823529423</v>
      </c>
      <c r="D10" s="6">
        <v>93.4</v>
      </c>
      <c r="E10" s="6">
        <v>91.5</v>
      </c>
      <c r="F10" s="6">
        <v>89.7</v>
      </c>
      <c r="G10" s="9">
        <v>98.4</v>
      </c>
      <c r="H10" s="9">
        <v>96.1</v>
      </c>
      <c r="I10" s="6">
        <v>83</v>
      </c>
      <c r="J10" s="6">
        <v>88.7</v>
      </c>
      <c r="K10" s="6">
        <v>93.3</v>
      </c>
      <c r="L10" s="6">
        <v>95.5</v>
      </c>
      <c r="M10" s="6">
        <v>95.5</v>
      </c>
      <c r="N10" s="6">
        <v>97</v>
      </c>
      <c r="O10" s="9">
        <v>71.7</v>
      </c>
      <c r="P10" s="6">
        <f t="shared" ref="P10:T10" si="0">(B10*0.5)+(I10*0.5)</f>
        <v>88.05</v>
      </c>
      <c r="Q10" s="6">
        <f t="shared" si="0"/>
        <v>89.398529411764713</v>
      </c>
      <c r="R10" s="6">
        <f t="shared" si="0"/>
        <v>93.35</v>
      </c>
      <c r="S10" s="6">
        <f t="shared" si="0"/>
        <v>93.5</v>
      </c>
      <c r="T10" s="6">
        <f t="shared" si="0"/>
        <v>92.6</v>
      </c>
      <c r="U10" s="9">
        <f>(G10*0.5)+(N10*0.5)</f>
        <v>97.7</v>
      </c>
      <c r="V10" s="9">
        <f>(H10*0.5)+(O10*0.5)</f>
        <v>83.9</v>
      </c>
      <c r="W10" s="9">
        <f>(P10+Q10+R10+S10+T10+U10+V10)/7</f>
        <v>91.214075630252097</v>
      </c>
    </row>
    <row r="11" spans="1:23" ht="18" customHeight="1" x14ac:dyDescent="0.25">
      <c r="A11" s="12" t="s">
        <v>8</v>
      </c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</row>
    <row r="12" spans="1:23" ht="17.25" customHeight="1" x14ac:dyDescent="0.25">
      <c r="A12" s="6" t="s">
        <v>6</v>
      </c>
      <c r="B12" s="6">
        <v>87.4</v>
      </c>
      <c r="C12" s="6">
        <v>100</v>
      </c>
      <c r="D12" s="6">
        <v>98.3</v>
      </c>
      <c r="E12" s="6">
        <v>93.4</v>
      </c>
      <c r="F12" s="6">
        <v>95</v>
      </c>
      <c r="G12" s="6">
        <v>100</v>
      </c>
      <c r="H12" s="9">
        <v>100</v>
      </c>
      <c r="I12" s="6">
        <v>58</v>
      </c>
      <c r="J12" s="6">
        <v>77</v>
      </c>
      <c r="K12" s="6">
        <v>79.3</v>
      </c>
      <c r="L12" s="6">
        <v>84.5</v>
      </c>
      <c r="M12" s="6">
        <v>84.2</v>
      </c>
      <c r="N12" s="6">
        <v>99.4</v>
      </c>
      <c r="O12" s="9">
        <v>89.5</v>
      </c>
      <c r="P12" s="6">
        <f>(B12*0.5)+(I12*0.5)</f>
        <v>72.7</v>
      </c>
      <c r="Q12" s="6">
        <f>(C12*0.5)+(J12*0.5)</f>
        <v>88.5</v>
      </c>
      <c r="R12" s="6">
        <f>(D12*0.5)+(K12*0.5)</f>
        <v>88.8</v>
      </c>
      <c r="S12" s="6">
        <f>(E12*0.5)+(L12*0.5)</f>
        <v>88.95</v>
      </c>
      <c r="T12" s="6">
        <f>(F12*0.5)+(M12*0.5)</f>
        <v>89.6</v>
      </c>
      <c r="U12" s="6">
        <f t="shared" ref="U12" si="1">(G12*0.5)+(N12*0.5)</f>
        <v>99.7</v>
      </c>
      <c r="V12" s="9">
        <f>(H12*0.5)+(O12*0.5)</f>
        <v>94.75</v>
      </c>
      <c r="W12" s="9">
        <f>(P12+Q12+R12+S12+T12+U12+V12)/7</f>
        <v>89</v>
      </c>
    </row>
    <row r="13" spans="1:23" ht="18.75" customHeight="1" x14ac:dyDescent="0.25">
      <c r="A13" s="12" t="s">
        <v>9</v>
      </c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</row>
    <row r="14" spans="1:23" ht="16.5" customHeight="1" x14ac:dyDescent="0.25">
      <c r="A14" s="6" t="s">
        <v>7</v>
      </c>
      <c r="B14" s="6">
        <v>100</v>
      </c>
      <c r="C14" s="6" t="s">
        <v>25</v>
      </c>
      <c r="D14" s="6" t="s">
        <v>25</v>
      </c>
      <c r="E14" s="6" t="s">
        <v>25</v>
      </c>
      <c r="F14" s="6">
        <v>100</v>
      </c>
      <c r="G14" s="6">
        <v>75</v>
      </c>
      <c r="H14" s="9">
        <v>100</v>
      </c>
      <c r="I14" s="6">
        <v>100</v>
      </c>
      <c r="J14" s="6">
        <v>99.8</v>
      </c>
      <c r="K14" s="6">
        <v>98.6</v>
      </c>
      <c r="L14" s="6">
        <v>93.6</v>
      </c>
      <c r="M14" s="6">
        <v>100</v>
      </c>
      <c r="N14" s="6">
        <v>96.9</v>
      </c>
      <c r="O14" s="9">
        <v>93.9</v>
      </c>
      <c r="P14" s="6">
        <f>(B14*0.5)+(I14*0.5)</f>
        <v>100</v>
      </c>
      <c r="Q14" s="6">
        <f>J14</f>
        <v>99.8</v>
      </c>
      <c r="R14" s="6">
        <v>98.6</v>
      </c>
      <c r="S14" s="6">
        <v>93.6</v>
      </c>
      <c r="T14" s="6">
        <f>(F14*0.5)+(M14*0.5)</f>
        <v>100</v>
      </c>
      <c r="U14" s="6">
        <f>(G14*0.5)+(N14*0.5)</f>
        <v>85.95</v>
      </c>
      <c r="V14" s="9">
        <f>(H14*0.5)+(O14*0.5)</f>
        <v>96.95</v>
      </c>
      <c r="W14" s="9">
        <f>(P14+Q14+R14+S14+T14+U14+V14)/7</f>
        <v>96.414285714285725</v>
      </c>
    </row>
    <row r="15" spans="1:23" ht="19.5" customHeight="1" x14ac:dyDescent="0.25">
      <c r="A15" s="12" t="s">
        <v>10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</row>
    <row r="16" spans="1:23" ht="18" customHeight="1" x14ac:dyDescent="0.25">
      <c r="A16" s="6" t="s">
        <v>14</v>
      </c>
      <c r="B16" s="6">
        <v>96.2</v>
      </c>
      <c r="C16" s="6">
        <v>100</v>
      </c>
      <c r="D16" s="6">
        <v>100</v>
      </c>
      <c r="E16" s="6">
        <v>100</v>
      </c>
      <c r="F16" s="6">
        <v>17.8</v>
      </c>
      <c r="G16" s="6">
        <v>98.4</v>
      </c>
      <c r="H16" s="9">
        <v>53.9</v>
      </c>
      <c r="I16" s="6">
        <v>97.8</v>
      </c>
      <c r="J16" s="6">
        <v>98.1</v>
      </c>
      <c r="K16" s="6">
        <v>97.5</v>
      </c>
      <c r="L16" s="6">
        <v>98.1</v>
      </c>
      <c r="M16" s="6">
        <v>86.9</v>
      </c>
      <c r="N16" s="6">
        <v>98.8</v>
      </c>
      <c r="O16" s="9">
        <v>97.7</v>
      </c>
      <c r="P16" s="6">
        <f>(B16*0.5)+(I16*0.5)</f>
        <v>97</v>
      </c>
      <c r="Q16" s="6">
        <f>(C16*0.5)+(J16*0.5)</f>
        <v>99.05</v>
      </c>
      <c r="R16" s="6">
        <f>(D16*0.5)+(K16*0.5)</f>
        <v>98.75</v>
      </c>
      <c r="S16" s="6">
        <f>(E16*0.5)+(L16*0.5)</f>
        <v>99.05</v>
      </c>
      <c r="T16" s="6">
        <f>(F16*0.5)+(M16*0.5)</f>
        <v>52.35</v>
      </c>
      <c r="U16" s="6">
        <f t="shared" ref="U16" si="2">(G16*0.5)+(N16*0.5)</f>
        <v>98.6</v>
      </c>
      <c r="V16" s="9">
        <f>(H16*0.5)+(O16*0.5)</f>
        <v>75.8</v>
      </c>
      <c r="W16" s="9">
        <f>(P16+Q16+R16+S16+T16+U16+V16)/7</f>
        <v>88.657142857142858</v>
      </c>
    </row>
    <row r="17" spans="1:23" ht="29.25" customHeight="1" x14ac:dyDescent="0.25">
      <c r="A17" s="13" t="s">
        <v>11</v>
      </c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5"/>
    </row>
    <row r="18" spans="1:23" ht="18.75" customHeight="1" x14ac:dyDescent="0.25">
      <c r="A18" s="6" t="s">
        <v>15</v>
      </c>
      <c r="B18" s="6">
        <v>100</v>
      </c>
      <c r="C18" s="6">
        <v>99.4</v>
      </c>
      <c r="D18" s="6">
        <v>99.4</v>
      </c>
      <c r="E18" s="6">
        <v>100</v>
      </c>
      <c r="F18" s="6">
        <v>99.2</v>
      </c>
      <c r="G18" s="6">
        <v>99</v>
      </c>
      <c r="H18" s="9">
        <v>98.2</v>
      </c>
      <c r="I18" s="6">
        <v>99.9</v>
      </c>
      <c r="J18" s="6" t="s">
        <v>25</v>
      </c>
      <c r="K18" s="6">
        <v>38.200000000000003</v>
      </c>
      <c r="L18" s="6">
        <v>96.7</v>
      </c>
      <c r="M18" s="6" t="s">
        <v>25</v>
      </c>
      <c r="N18" s="6" t="s">
        <v>25</v>
      </c>
      <c r="O18" s="9" t="s">
        <v>25</v>
      </c>
      <c r="P18" s="6">
        <f>(B18*0.5)+(I18*0.5)</f>
        <v>99.95</v>
      </c>
      <c r="Q18" s="6">
        <f>C18</f>
        <v>99.4</v>
      </c>
      <c r="R18" s="6">
        <f>(D18*0.5)+(K18*0.5)</f>
        <v>68.800000000000011</v>
      </c>
      <c r="S18" s="6">
        <f>(E18*0.5)+(L18*0.5)</f>
        <v>98.35</v>
      </c>
      <c r="T18" s="6">
        <f>F18</f>
        <v>99.2</v>
      </c>
      <c r="U18" s="6">
        <f>G18</f>
        <v>99</v>
      </c>
      <c r="V18" s="9">
        <f>H18</f>
        <v>98.2</v>
      </c>
      <c r="W18" s="9">
        <f>(P18+Q18+R18+S18+T18+U18+V18)/7</f>
        <v>94.700000000000017</v>
      </c>
    </row>
    <row r="19" spans="1:23" ht="28.5" customHeight="1" x14ac:dyDescent="0.25">
      <c r="A19" s="13" t="s">
        <v>28</v>
      </c>
      <c r="B19" s="14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5"/>
    </row>
    <row r="20" spans="1:23" ht="20.25" customHeight="1" x14ac:dyDescent="0.25">
      <c r="A20" s="6" t="s">
        <v>16</v>
      </c>
      <c r="B20" s="6">
        <v>100</v>
      </c>
      <c r="C20" s="6">
        <v>100</v>
      </c>
      <c r="D20" s="6">
        <v>100</v>
      </c>
      <c r="E20" s="6">
        <v>100</v>
      </c>
      <c r="F20" s="6">
        <v>100</v>
      </c>
      <c r="G20" s="6">
        <v>100</v>
      </c>
      <c r="H20" s="9">
        <v>100</v>
      </c>
      <c r="I20" s="6">
        <v>100</v>
      </c>
      <c r="J20" s="6">
        <v>100</v>
      </c>
      <c r="K20" s="6">
        <v>100</v>
      </c>
      <c r="L20" s="6">
        <v>99.9</v>
      </c>
      <c r="M20" s="6">
        <v>100</v>
      </c>
      <c r="N20" s="6">
        <v>99.6</v>
      </c>
      <c r="O20" s="9">
        <v>100</v>
      </c>
      <c r="P20" s="6">
        <f>(B20*0.5)+(I20*0.5)</f>
        <v>100</v>
      </c>
      <c r="Q20" s="6">
        <f>(C20*0.5)+(J20*0.5)</f>
        <v>100</v>
      </c>
      <c r="R20" s="6">
        <f>(D20*0.5)+(K20*0.5)</f>
        <v>100</v>
      </c>
      <c r="S20" s="6">
        <f>(E20*0.5)+(L20*0.5)</f>
        <v>99.95</v>
      </c>
      <c r="T20" s="6">
        <f>(F20*0.5)+(M20*0.5)</f>
        <v>100</v>
      </c>
      <c r="U20" s="6">
        <f t="shared" ref="U20:V20" si="3">(G20*0.5)+(N20*0.5)</f>
        <v>99.8</v>
      </c>
      <c r="V20" s="9">
        <f t="shared" si="3"/>
        <v>100</v>
      </c>
      <c r="W20" s="9">
        <f>(P20+Q20+R20+S20+T20+U20+V20)/7</f>
        <v>99.964285714285708</v>
      </c>
    </row>
    <row r="21" spans="1:23" ht="19.5" customHeight="1" x14ac:dyDescent="0.25">
      <c r="A21" s="12" t="s">
        <v>24</v>
      </c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</row>
    <row r="22" spans="1:23" ht="18.75" customHeight="1" x14ac:dyDescent="0.25">
      <c r="A22" s="6" t="s">
        <v>17</v>
      </c>
      <c r="B22" s="6">
        <v>100</v>
      </c>
      <c r="C22" s="6">
        <v>100</v>
      </c>
      <c r="D22" s="6">
        <v>74</v>
      </c>
      <c r="E22" s="6">
        <v>100</v>
      </c>
      <c r="F22" s="6">
        <v>98.3</v>
      </c>
      <c r="G22" s="6">
        <v>100</v>
      </c>
      <c r="H22" s="9">
        <v>100</v>
      </c>
      <c r="I22" s="6">
        <v>98.7</v>
      </c>
      <c r="J22" s="6">
        <v>100</v>
      </c>
      <c r="K22" s="6">
        <v>100</v>
      </c>
      <c r="L22" s="6">
        <v>100</v>
      </c>
      <c r="M22" s="6">
        <v>97.1</v>
      </c>
      <c r="N22" s="6">
        <v>95.2</v>
      </c>
      <c r="O22" s="9">
        <v>100</v>
      </c>
      <c r="P22" s="6">
        <f>(B22*0.5)+(I22*0.5)</f>
        <v>99.35</v>
      </c>
      <c r="Q22" s="6">
        <f>(C22*0.5)+(J22*0.5)</f>
        <v>100</v>
      </c>
      <c r="R22" s="6">
        <f>(D22*0.5)+(K22*0.5)</f>
        <v>87</v>
      </c>
      <c r="S22" s="6">
        <f>(E22*0.5)+(L22*0.5)</f>
        <v>100</v>
      </c>
      <c r="T22" s="6">
        <f>(F22*0.5)+(M22*0.5)</f>
        <v>97.699999999999989</v>
      </c>
      <c r="U22" s="6">
        <f t="shared" ref="U22:V22" si="4">(G22*0.5)+(N22*0.5)</f>
        <v>97.6</v>
      </c>
      <c r="V22" s="9">
        <f t="shared" si="4"/>
        <v>100</v>
      </c>
      <c r="W22" s="9">
        <f>(P22+Q22+R22+S22+T22+U22+V22)/7</f>
        <v>97.378571428571419</v>
      </c>
    </row>
    <row r="23" spans="1:23" ht="19.5" customHeight="1" x14ac:dyDescent="0.25">
      <c r="A23" s="12" t="s">
        <v>12</v>
      </c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</row>
    <row r="24" spans="1:23" ht="18" customHeight="1" x14ac:dyDescent="0.25">
      <c r="A24" s="6" t="s">
        <v>18</v>
      </c>
      <c r="B24" s="6">
        <v>82.1</v>
      </c>
      <c r="C24" s="6">
        <v>78.3</v>
      </c>
      <c r="D24" s="6">
        <v>87.2</v>
      </c>
      <c r="E24" s="6">
        <v>77.3</v>
      </c>
      <c r="F24" s="6">
        <v>80.5</v>
      </c>
      <c r="G24" s="6">
        <v>99.6</v>
      </c>
      <c r="H24" s="9">
        <v>100</v>
      </c>
      <c r="I24" s="6">
        <v>93.2</v>
      </c>
      <c r="J24" s="6">
        <v>88.9</v>
      </c>
      <c r="K24" s="6">
        <v>91.1</v>
      </c>
      <c r="L24" s="6">
        <v>90.2</v>
      </c>
      <c r="M24" s="6">
        <v>95.8</v>
      </c>
      <c r="N24" s="6">
        <v>97</v>
      </c>
      <c r="O24" s="9">
        <v>97.5</v>
      </c>
      <c r="P24" s="6">
        <f>(B24*0.5)+(I24*0.5)</f>
        <v>87.65</v>
      </c>
      <c r="Q24" s="6">
        <f>(C24*0.5)+(J24*0.5)</f>
        <v>83.6</v>
      </c>
      <c r="R24" s="6">
        <f>(D24*0.5)+(K24*0.5)</f>
        <v>89.15</v>
      </c>
      <c r="S24" s="6">
        <f>(E24*0.5)+(L24*0.5)</f>
        <v>83.75</v>
      </c>
      <c r="T24" s="6">
        <f>(F24*0.5)+(M24*0.5)</f>
        <v>88.15</v>
      </c>
      <c r="U24" s="6">
        <f t="shared" ref="U24" si="5">(G24*0.5)+(N24*0.5)</f>
        <v>98.3</v>
      </c>
      <c r="V24" s="9">
        <f>(H24*0.5)+(O24*0.5)</f>
        <v>98.75</v>
      </c>
      <c r="W24" s="9">
        <f>(P24+Q24+R24+S24+T24+U24+V24)/7</f>
        <v>89.907142857142844</v>
      </c>
    </row>
    <row r="25" spans="1:23" ht="18.75" customHeight="1" x14ac:dyDescent="0.25">
      <c r="A25" s="12" t="s">
        <v>20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</row>
    <row r="26" spans="1:23" ht="18.75" customHeight="1" x14ac:dyDescent="0.25">
      <c r="A26" s="6" t="s">
        <v>19</v>
      </c>
      <c r="B26" s="6">
        <v>100</v>
      </c>
      <c r="C26" s="6">
        <v>80.8</v>
      </c>
      <c r="D26" s="6">
        <v>100</v>
      </c>
      <c r="E26" s="6">
        <v>100</v>
      </c>
      <c r="F26" s="6">
        <v>100</v>
      </c>
      <c r="G26" s="6">
        <v>100</v>
      </c>
      <c r="H26" s="9">
        <v>100</v>
      </c>
      <c r="I26" s="6">
        <v>100</v>
      </c>
      <c r="J26" s="6">
        <v>100</v>
      </c>
      <c r="K26" s="6">
        <v>99.3</v>
      </c>
      <c r="L26" s="6">
        <v>89.7</v>
      </c>
      <c r="M26" s="6">
        <v>92.3</v>
      </c>
      <c r="N26" s="6">
        <v>97.5</v>
      </c>
      <c r="O26" s="9">
        <v>100</v>
      </c>
      <c r="P26" s="6">
        <f>(B26*0.5)+(I26*0.5)</f>
        <v>100</v>
      </c>
      <c r="Q26" s="6">
        <f>(C26*0.5)+(J26*0.5)</f>
        <v>90.4</v>
      </c>
      <c r="R26" s="6">
        <f>(D26*0.5)+(K26*0.5)</f>
        <v>99.65</v>
      </c>
      <c r="S26" s="6">
        <f>(E26*0.5)+(L26*0.5)</f>
        <v>94.85</v>
      </c>
      <c r="T26" s="6">
        <f>(F26*0.5)+(M26*0.5)</f>
        <v>96.15</v>
      </c>
      <c r="U26" s="6">
        <f t="shared" ref="U26:V26" si="6">(G26*0.5)+(N26*0.5)</f>
        <v>98.75</v>
      </c>
      <c r="V26" s="9">
        <f t="shared" si="6"/>
        <v>100</v>
      </c>
      <c r="W26" s="9">
        <f>(P26+Q26+R26+S26+T26+U26+V26)/7</f>
        <v>97.114285714285714</v>
      </c>
    </row>
    <row r="27" spans="1:23" ht="18.75" customHeight="1" x14ac:dyDescent="0.25">
      <c r="A27" s="16" t="s">
        <v>21</v>
      </c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8"/>
    </row>
    <row r="28" spans="1:23" ht="18" customHeight="1" x14ac:dyDescent="0.25">
      <c r="A28" s="6" t="s">
        <v>23</v>
      </c>
      <c r="B28" s="6">
        <v>100</v>
      </c>
      <c r="C28" s="6" t="s">
        <v>25</v>
      </c>
      <c r="D28" s="6" t="s">
        <v>25</v>
      </c>
      <c r="E28" s="6">
        <v>100</v>
      </c>
      <c r="F28" s="6" t="s">
        <v>25</v>
      </c>
      <c r="G28" s="6" t="s">
        <v>25</v>
      </c>
      <c r="H28" s="9" t="s">
        <v>25</v>
      </c>
      <c r="I28" s="6">
        <v>98.4</v>
      </c>
      <c r="J28" s="6">
        <v>100</v>
      </c>
      <c r="K28" s="6" t="s">
        <v>25</v>
      </c>
      <c r="L28" s="6">
        <v>99.9</v>
      </c>
      <c r="M28" s="6">
        <v>100</v>
      </c>
      <c r="N28" s="6" t="s">
        <v>25</v>
      </c>
      <c r="O28" s="9">
        <v>100</v>
      </c>
      <c r="P28" s="6">
        <f>(B28*0.5)+(I28*0.5)</f>
        <v>99.2</v>
      </c>
      <c r="Q28" s="6">
        <f>J28</f>
        <v>100</v>
      </c>
      <c r="R28" s="6" t="s">
        <v>25</v>
      </c>
      <c r="S28" s="6">
        <f>(E28*0.5)+(L28*0.5)</f>
        <v>99.95</v>
      </c>
      <c r="T28" s="6">
        <f>M28</f>
        <v>100</v>
      </c>
      <c r="U28" s="6" t="s">
        <v>25</v>
      </c>
      <c r="V28" s="9">
        <f>O28</f>
        <v>100</v>
      </c>
      <c r="W28" s="9">
        <f>(P28+Q28+S28+T28+V28)/5</f>
        <v>99.83</v>
      </c>
    </row>
    <row r="29" spans="1:23" ht="18" customHeight="1" x14ac:dyDescent="0.25">
      <c r="A29" s="16" t="s">
        <v>22</v>
      </c>
      <c r="B29" s="17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8"/>
    </row>
    <row r="30" spans="1:23" ht="18" customHeight="1" x14ac:dyDescent="0.25">
      <c r="A30" s="6" t="s">
        <v>27</v>
      </c>
      <c r="B30" s="6">
        <v>99.1</v>
      </c>
      <c r="C30" s="6">
        <v>98</v>
      </c>
      <c r="D30" s="6">
        <v>94.5</v>
      </c>
      <c r="E30" s="6">
        <v>93.9</v>
      </c>
      <c r="F30" s="6">
        <v>100</v>
      </c>
      <c r="G30" s="6">
        <v>100</v>
      </c>
      <c r="H30" s="9">
        <v>100</v>
      </c>
      <c r="I30" s="6">
        <v>50.7</v>
      </c>
      <c r="J30" s="6">
        <v>72</v>
      </c>
      <c r="K30" s="6">
        <v>99.6</v>
      </c>
      <c r="L30" s="6">
        <v>99.2</v>
      </c>
      <c r="M30" s="6">
        <v>98.5</v>
      </c>
      <c r="N30" s="6">
        <v>95.8</v>
      </c>
      <c r="O30" s="9">
        <v>36.200000000000003</v>
      </c>
      <c r="P30" s="6">
        <f t="shared" ref="P30:V30" si="7">(B30*0.5)+(I30*0.5)</f>
        <v>74.900000000000006</v>
      </c>
      <c r="Q30" s="6">
        <f t="shared" si="7"/>
        <v>85</v>
      </c>
      <c r="R30" s="6">
        <f t="shared" si="7"/>
        <v>97.05</v>
      </c>
      <c r="S30" s="6">
        <f t="shared" si="7"/>
        <v>96.550000000000011</v>
      </c>
      <c r="T30" s="6">
        <f t="shared" si="7"/>
        <v>99.25</v>
      </c>
      <c r="U30" s="6">
        <f t="shared" si="7"/>
        <v>97.9</v>
      </c>
      <c r="V30" s="9">
        <f t="shared" si="7"/>
        <v>68.099999999999994</v>
      </c>
      <c r="W30" s="9">
        <f>(P30+Q30+R30+S30+T30+U30+V30)/7</f>
        <v>88.392857142857139</v>
      </c>
    </row>
    <row r="31" spans="1:23" ht="25.5" customHeight="1" x14ac:dyDescent="0.25">
      <c r="A31" s="4"/>
      <c r="B31" s="4"/>
      <c r="C31" s="4"/>
      <c r="D31" s="4"/>
      <c r="E31" s="4"/>
      <c r="F31" s="4"/>
      <c r="G31" s="4"/>
      <c r="H31" s="27"/>
      <c r="I31" s="4"/>
      <c r="J31" s="4"/>
      <c r="K31" s="4"/>
      <c r="L31" s="4"/>
      <c r="M31" s="4"/>
      <c r="N31" s="4"/>
      <c r="O31" s="27"/>
      <c r="P31" s="4"/>
      <c r="Q31" s="4"/>
      <c r="R31" s="4"/>
      <c r="S31" s="4"/>
      <c r="T31" s="4"/>
      <c r="U31" s="4"/>
      <c r="V31" s="27"/>
      <c r="W31" s="27"/>
    </row>
    <row r="32" spans="1:23" ht="27.75" customHeight="1" x14ac:dyDescent="0.25">
      <c r="A32"/>
      <c r="B32"/>
      <c r="C32"/>
      <c r="D32"/>
      <c r="E32"/>
      <c r="F32"/>
      <c r="G32"/>
      <c r="I32"/>
      <c r="J32"/>
      <c r="K32"/>
      <c r="L32"/>
      <c r="M32"/>
      <c r="N32"/>
      <c r="P32"/>
      <c r="Q32"/>
      <c r="R32"/>
      <c r="S32"/>
      <c r="T32"/>
      <c r="U32"/>
      <c r="W32" s="27"/>
    </row>
    <row r="33" spans="1:23" ht="31.5" customHeight="1" x14ac:dyDescent="0.25">
      <c r="A33" s="10" t="s">
        <v>29</v>
      </c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7"/>
      <c r="R33" s="7"/>
      <c r="S33" s="7"/>
      <c r="T33" s="7"/>
      <c r="U33" s="7"/>
      <c r="V33" s="30"/>
      <c r="W33" s="25"/>
    </row>
    <row r="34" spans="1:23" ht="33" customHeight="1" x14ac:dyDescent="0.25">
      <c r="A34"/>
      <c r="B34"/>
      <c r="C34"/>
      <c r="D34"/>
      <c r="E34"/>
      <c r="F34"/>
      <c r="G34"/>
      <c r="I34"/>
      <c r="J34"/>
      <c r="K34"/>
      <c r="L34"/>
      <c r="M34"/>
      <c r="N34"/>
      <c r="P34"/>
      <c r="Q34"/>
      <c r="R34"/>
      <c r="S34"/>
      <c r="T34"/>
      <c r="U34"/>
      <c r="W34" s="25"/>
    </row>
    <row r="35" spans="1:23" ht="23.25" customHeight="1" x14ac:dyDescent="0.25">
      <c r="A35" s="3"/>
      <c r="B35" s="3"/>
      <c r="C35" s="3"/>
      <c r="D35" s="3"/>
      <c r="E35" s="3"/>
      <c r="F35" s="3"/>
      <c r="G35" s="3"/>
      <c r="H35" s="25"/>
      <c r="I35" s="3"/>
      <c r="J35" s="3"/>
      <c r="K35" s="3"/>
      <c r="L35" s="3"/>
      <c r="M35" s="3"/>
      <c r="N35" s="3"/>
      <c r="O35" s="25"/>
      <c r="P35" s="3"/>
      <c r="Q35" s="3"/>
      <c r="R35" s="3"/>
      <c r="S35" s="3"/>
      <c r="T35" s="3"/>
      <c r="U35" s="3"/>
      <c r="V35" s="25"/>
      <c r="W35" s="25"/>
    </row>
    <row r="36" spans="1:23" ht="24.75" customHeight="1" x14ac:dyDescent="0.25">
      <c r="A36"/>
      <c r="B36"/>
      <c r="C36"/>
      <c r="D36"/>
      <c r="E36"/>
      <c r="F36"/>
      <c r="G36"/>
      <c r="I36" s="3"/>
      <c r="J36" s="3"/>
      <c r="K36" s="3"/>
      <c r="L36" s="3"/>
      <c r="M36" s="3"/>
      <c r="N36" s="3"/>
      <c r="O36" s="25"/>
      <c r="P36" s="3"/>
      <c r="Q36" s="3"/>
      <c r="R36" s="3"/>
      <c r="S36" s="3"/>
      <c r="T36" s="3"/>
      <c r="U36" s="3"/>
      <c r="V36" s="25"/>
      <c r="W36" s="25"/>
    </row>
    <row r="37" spans="1:23" x14ac:dyDescent="0.25">
      <c r="A37" s="8" t="s">
        <v>30</v>
      </c>
      <c r="B37" s="8"/>
      <c r="C37" s="8"/>
      <c r="D37" s="8"/>
      <c r="E37" s="8"/>
      <c r="F37" s="8"/>
      <c r="G37" s="8"/>
      <c r="H37" s="29"/>
      <c r="I37" s="3"/>
      <c r="J37" s="3"/>
      <c r="K37" s="3"/>
      <c r="L37" s="3"/>
      <c r="M37" s="3"/>
      <c r="N37" s="3"/>
      <c r="O37" s="25"/>
      <c r="P37" s="3"/>
      <c r="Q37" s="3"/>
      <c r="R37" s="3"/>
      <c r="S37" s="3"/>
      <c r="T37" s="3"/>
      <c r="U37" s="3"/>
      <c r="V37" s="25"/>
      <c r="W37" s="25"/>
    </row>
    <row r="38" spans="1:23" x14ac:dyDescent="0.25">
      <c r="A38" s="8" t="s">
        <v>31</v>
      </c>
      <c r="B38" s="8"/>
      <c r="C38" s="8"/>
      <c r="D38" s="8"/>
      <c r="E38" s="8"/>
      <c r="F38" s="8"/>
      <c r="G38" s="8"/>
      <c r="H38" s="29"/>
      <c r="I38"/>
      <c r="J38"/>
      <c r="K38"/>
      <c r="L38"/>
      <c r="M38"/>
      <c r="N38"/>
      <c r="P38"/>
      <c r="Q38"/>
      <c r="R38"/>
      <c r="S38"/>
      <c r="T38"/>
      <c r="U38"/>
    </row>
  </sheetData>
  <mergeCells count="16">
    <mergeCell ref="A9:W9"/>
    <mergeCell ref="A11:W11"/>
    <mergeCell ref="A13:W13"/>
    <mergeCell ref="A2:W6"/>
    <mergeCell ref="A25:W25"/>
    <mergeCell ref="B7:H7"/>
    <mergeCell ref="I7:O7"/>
    <mergeCell ref="P7:V7"/>
    <mergeCell ref="A33:P33"/>
    <mergeCell ref="A15:W15"/>
    <mergeCell ref="A17:W17"/>
    <mergeCell ref="A19:W19"/>
    <mergeCell ref="A21:W21"/>
    <mergeCell ref="A23:W23"/>
    <mergeCell ref="A27:W27"/>
    <mergeCell ref="A29:W29"/>
  </mergeCells>
  <pageMargins left="0.7" right="0.7" top="0.75" bottom="0.16" header="0.3" footer="0.16"/>
  <pageSetup paperSize="9" scale="52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2026-01-28T15:48:14Z</dcterms:modified>
</cp:coreProperties>
</file>